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\\nsk-starcevic\OFIRP\3. SANDRA\Priprema za planiranje\2026\Usvojen FP\"/>
    </mc:Choice>
  </mc:AlternateContent>
  <xr:revisionPtr revIDLastSave="0" documentId="13_ncr:1_{124261D9-515B-4967-895B-9525DAD7B8DD}" xr6:coauthVersionLast="37" xr6:coauthVersionMax="37" xr10:uidLastSave="{00000000-0000-0000-0000-000000000000}"/>
  <bookViews>
    <workbookView xWindow="-105" yWindow="-105" windowWidth="23250" windowHeight="12450" xr2:uid="{00000000-000D-0000-FFFF-FFFF00000000}"/>
  </bookViews>
  <sheets>
    <sheet name="Posebni dio FP" sheetId="7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" i="7" l="1"/>
  <c r="E8" i="7"/>
  <c r="F8" i="7"/>
  <c r="G8" i="7"/>
  <c r="C45" i="7"/>
  <c r="C35" i="7" l="1"/>
  <c r="G35" i="7"/>
  <c r="F35" i="7"/>
  <c r="E35" i="7"/>
  <c r="D35" i="7"/>
  <c r="D67" i="7"/>
  <c r="G45" i="7" l="1"/>
  <c r="F45" i="7"/>
  <c r="E45" i="7"/>
  <c r="D45" i="7"/>
  <c r="C8" i="7"/>
  <c r="F67" i="7" l="1"/>
  <c r="G67" i="7"/>
  <c r="E67" i="7"/>
  <c r="D61" i="7" l="1"/>
  <c r="D11" i="7" s="1"/>
  <c r="E61" i="7"/>
  <c r="E11" i="7" s="1"/>
  <c r="F61" i="7"/>
  <c r="F11" i="7" s="1"/>
  <c r="G61" i="7"/>
  <c r="G11" i="7" s="1"/>
  <c r="C61" i="7"/>
  <c r="C11" i="7" s="1"/>
  <c r="D51" i="7"/>
  <c r="D10" i="7" s="1"/>
  <c r="E51" i="7"/>
  <c r="E10" i="7" s="1"/>
  <c r="F51" i="7"/>
  <c r="F10" i="7" s="1"/>
  <c r="G51" i="7"/>
  <c r="G10" i="7" s="1"/>
  <c r="C51" i="7"/>
  <c r="C10" i="7" s="1"/>
  <c r="D41" i="7" l="1"/>
  <c r="E41" i="7"/>
  <c r="F41" i="7"/>
  <c r="G41" i="7"/>
  <c r="C41" i="7"/>
  <c r="G28" i="7" l="1"/>
  <c r="G5" i="7" s="1"/>
  <c r="F28" i="7"/>
  <c r="F5" i="7" s="1"/>
  <c r="E28" i="7"/>
  <c r="E5" i="7" s="1"/>
  <c r="D28" i="7"/>
  <c r="D5" i="7" s="1"/>
  <c r="C28" i="7"/>
  <c r="C5" i="7" s="1"/>
  <c r="G7" i="7"/>
  <c r="F7" i="7"/>
  <c r="E7" i="7"/>
  <c r="D7" i="7"/>
  <c r="C7" i="7"/>
  <c r="G53" i="7" l="1"/>
  <c r="G12" i="7" s="1"/>
  <c r="F53" i="7"/>
  <c r="F12" i="7" s="1"/>
  <c r="E53" i="7"/>
  <c r="E12" i="7"/>
  <c r="G56" i="7"/>
  <c r="F56" i="7"/>
  <c r="E56" i="7"/>
  <c r="G47" i="7" l="1"/>
  <c r="G9" i="7" s="1"/>
  <c r="G6" i="7"/>
  <c r="G24" i="7"/>
  <c r="G15" i="7"/>
  <c r="G4" i="7" s="1"/>
  <c r="D53" i="7" l="1"/>
  <c r="F24" i="7" l="1"/>
  <c r="E24" i="7"/>
  <c r="D24" i="7"/>
  <c r="C24" i="7"/>
  <c r="C53" i="7" l="1"/>
  <c r="C12" i="7" s="1"/>
  <c r="D47" i="7"/>
  <c r="E47" i="7"/>
  <c r="E9" i="7" s="1"/>
  <c r="F47" i="7"/>
  <c r="F9" i="7" s="1"/>
  <c r="C9" i="7"/>
  <c r="C6" i="7"/>
  <c r="C67" i="7"/>
  <c r="C56" i="7"/>
  <c r="C15" i="7"/>
  <c r="C4" i="7" l="1"/>
  <c r="F6" i="7" l="1"/>
  <c r="E6" i="7"/>
  <c r="D6" i="7"/>
  <c r="D9" i="7"/>
  <c r="D56" i="7"/>
  <c r="D12" i="7" s="1"/>
  <c r="F15" i="7"/>
  <c r="E15" i="7"/>
  <c r="D15" i="7"/>
  <c r="E4" i="7" l="1"/>
  <c r="F4" i="7"/>
  <c r="D4" i="7"/>
</calcChain>
</file>

<file path=xl/sharedStrings.xml><?xml version="1.0" encoding="utf-8"?>
<sst xmlns="http://schemas.openxmlformats.org/spreadsheetml/2006/main" count="102" uniqueCount="48">
  <si>
    <t>Opći prihodi i primici</t>
  </si>
  <si>
    <t>PRAVOMOĆNE SUDSKE PRESUDE</t>
  </si>
  <si>
    <t>43</t>
  </si>
  <si>
    <t>Ostali prihodi za posebne namjene</t>
  </si>
  <si>
    <t>Ostale pomoći</t>
  </si>
  <si>
    <t>31</t>
  </si>
  <si>
    <t>Vlastiti prihodi</t>
  </si>
  <si>
    <t>Mehanizam za oporavak i otpornost</t>
  </si>
  <si>
    <t>32</t>
  </si>
  <si>
    <t>42</t>
  </si>
  <si>
    <t>38</t>
  </si>
  <si>
    <t>11</t>
  </si>
  <si>
    <t>Materijalni rashodi</t>
  </si>
  <si>
    <t>Rashodi za zaposlene</t>
  </si>
  <si>
    <t>Financijski rashodi</t>
  </si>
  <si>
    <t>Naknade građanima i kućanstvima na temelju osiguranja i druge naknade</t>
  </si>
  <si>
    <t>Rashodi za nabavu proizvedene dugotrajne imovine</t>
  </si>
  <si>
    <t>Rashodi za dodatna ulaganja na nefinancijskoj imovini</t>
  </si>
  <si>
    <t>Ostali rashodi</t>
  </si>
  <si>
    <t>52</t>
  </si>
  <si>
    <t>Rashodi za nabavu neproizvedene dugotrajne imovine</t>
  </si>
  <si>
    <t>A622017</t>
  </si>
  <si>
    <t>A622131</t>
  </si>
  <si>
    <t>NABAVA INOZEMNIH ZNANSTVENIH ČASOPISA</t>
  </si>
  <si>
    <t>A622134</t>
  </si>
  <si>
    <t>K622116</t>
  </si>
  <si>
    <t>KNJIGE, UMJETNIČKA DJELA I OSTALE IZLOŽBENE VRIJEDNOSTI</t>
  </si>
  <si>
    <t xml:space="preserve">BROJČANA OZNAKA PRORAČUNSKOG KORISNIKA </t>
  </si>
  <si>
    <t xml:space="preserve">NAZIV PRORAČUNSKOG KORISNIKA </t>
  </si>
  <si>
    <t>NACIONALNA I SVEUČILIŠNA KNJIŽNICA U ZAGREBU</t>
  </si>
  <si>
    <t>ADMINISTRACIJA I UPRAVLJANJE NACIONALNE I SVEUČILIŠNE KNJIŽNICE U ZAGREBU</t>
  </si>
  <si>
    <t>A622145</t>
  </si>
  <si>
    <t>ADMINISTRACIJA I UPRAVLJANJE NACIONALNE I SVEUČILIŠNE KNJIŽNICE U ZAGREBU- OSTALI IZVORI</t>
  </si>
  <si>
    <t>K622147</t>
  </si>
  <si>
    <t>PROJEKT E-SVEUČILIŠTA - NBPOO (C.3.1.R2-I1)</t>
  </si>
  <si>
    <t>- POSEBNI DIO-</t>
  </si>
  <si>
    <t>Donacije</t>
  </si>
  <si>
    <t>Rashodi za ddtna ulaganja u nefinancijskoj imovini</t>
  </si>
  <si>
    <t>IZVRŠENJE
2024.</t>
  </si>
  <si>
    <t>TEKUĆI PLAN
2025.</t>
  </si>
  <si>
    <t>PLAN 
2026.</t>
  </si>
  <si>
    <t>PROJEKCIJA 
2027.</t>
  </si>
  <si>
    <t>PROJEKCIJA 
2028.</t>
  </si>
  <si>
    <t xml:space="preserve"> FINANCIJSKI PLAN NSK ZA 2026. GODINU S PROJEKCIJAMA ZA 2027. I 2028. GODINU</t>
  </si>
  <si>
    <t>Darovnice</t>
  </si>
  <si>
    <t>Plemeniti metali i ostale pohranjene vrijednosti</t>
  </si>
  <si>
    <t>Pomoći iz državnog proračuna kroz opće prihode i primitke</t>
  </si>
  <si>
    <t>Programi Unije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</si>
</sst>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Arial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10"/>
      <name val="Arial"/>
      <family val="2"/>
    </font>
    <font>
      <b/>
      <sz val="16"/>
      <name val="Arial"/>
      <family val="2"/>
      <charset val="238"/>
    </font>
    <font>
      <b/>
      <sz val="10"/>
      <color indexed="44"/>
      <name val="Arial"/>
      <family val="2"/>
      <charset val="238"/>
    </font>
    <font>
      <sz val="8"/>
      <name val="Arial"/>
      <family val="2"/>
    </font>
    <font>
      <b/>
      <sz val="10"/>
      <color indexed="8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rgb="FFFF0000"/>
      <name val="Calibri"/>
      <family val="2"/>
      <charset val="238"/>
      <scheme val="minor"/>
    </font>
  </fonts>
  <fills count="29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9"/>
      </patternFill>
    </fill>
    <fill>
      <patternFill patternType="solid">
        <fgColor indexed="40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23"/>
      </patternFill>
    </fill>
    <fill>
      <patternFill patternType="solid">
        <fgColor indexed="41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/>
      <top/>
      <bottom style="thin">
        <color indexed="64"/>
      </bottom>
      <diagonal/>
    </border>
  </borders>
  <cellStyleXfs count="51">
    <xf numFmtId="0" fontId="0" fillId="0" borderId="0"/>
    <xf numFmtId="0" fontId="1" fillId="2" borderId="1" applyNumberFormat="0" applyProtection="0">
      <alignment horizontal="left" vertical="center" indent="1"/>
    </xf>
    <xf numFmtId="0" fontId="2" fillId="3" borderId="1" applyNumberFormat="0" applyProtection="0">
      <alignment horizontal="left" vertical="center" indent="1"/>
    </xf>
    <xf numFmtId="0" fontId="3" fillId="0" borderId="0"/>
    <xf numFmtId="0" fontId="2" fillId="4" borderId="1" applyNumberFormat="0" applyProtection="0">
      <alignment horizontal="left" vertical="center" wrapText="1" indent="1"/>
    </xf>
    <xf numFmtId="4" fontId="4" fillId="5" borderId="1" applyNumberFormat="0" applyProtection="0">
      <alignment vertical="center"/>
    </xf>
    <xf numFmtId="0" fontId="2" fillId="6" borderId="1" applyNumberFormat="0" applyProtection="0">
      <alignment horizontal="left" vertical="center" wrapText="1" indent="1"/>
    </xf>
    <xf numFmtId="0" fontId="2" fillId="3" borderId="1" applyNumberFormat="0" applyProtection="0">
      <alignment horizontal="left" vertical="center" wrapText="1" indent="1"/>
    </xf>
    <xf numFmtId="4" fontId="4" fillId="7" borderId="1" applyNumberFormat="0" applyProtection="0">
      <alignment horizontal="right" vertical="center"/>
    </xf>
    <xf numFmtId="4" fontId="5" fillId="5" borderId="1" applyNumberFormat="0" applyProtection="0">
      <alignment vertical="center"/>
    </xf>
    <xf numFmtId="4" fontId="4" fillId="5" borderId="1" applyNumberFormat="0" applyProtection="0">
      <alignment horizontal="left" vertical="center" indent="1"/>
    </xf>
    <xf numFmtId="4" fontId="4" fillId="5" borderId="1" applyNumberFormat="0" applyProtection="0">
      <alignment horizontal="left" vertical="center" indent="1"/>
    </xf>
    <xf numFmtId="4" fontId="4" fillId="8" borderId="1" applyNumberFormat="0" applyProtection="0">
      <alignment horizontal="right" vertical="center"/>
    </xf>
    <xf numFmtId="4" fontId="4" fillId="9" borderId="1" applyNumberFormat="0" applyProtection="0">
      <alignment horizontal="right" vertical="center"/>
    </xf>
    <xf numFmtId="4" fontId="4" fillId="10" borderId="1" applyNumberFormat="0" applyProtection="0">
      <alignment horizontal="right" vertical="center"/>
    </xf>
    <xf numFmtId="4" fontId="4" fillId="11" borderId="1" applyNumberFormat="0" applyProtection="0">
      <alignment horizontal="right" vertical="center"/>
    </xf>
    <xf numFmtId="4" fontId="4" fillId="12" borderId="1" applyNumberFormat="0" applyProtection="0">
      <alignment horizontal="right" vertical="center"/>
    </xf>
    <xf numFmtId="4" fontId="4" fillId="13" borderId="1" applyNumberFormat="0" applyProtection="0">
      <alignment horizontal="right" vertical="center"/>
    </xf>
    <xf numFmtId="4" fontId="4" fillId="14" borderId="1" applyNumberFormat="0" applyProtection="0">
      <alignment horizontal="right" vertical="center"/>
    </xf>
    <xf numFmtId="4" fontId="4" fillId="15" borderId="1" applyNumberFormat="0" applyProtection="0">
      <alignment horizontal="right" vertical="center"/>
    </xf>
    <xf numFmtId="4" fontId="4" fillId="16" borderId="1" applyNumberFormat="0" applyProtection="0">
      <alignment horizontal="right" vertical="center"/>
    </xf>
    <xf numFmtId="4" fontId="6" fillId="17" borderId="1" applyNumberFormat="0" applyProtection="0">
      <alignment horizontal="left" vertical="center" indent="1"/>
    </xf>
    <xf numFmtId="4" fontId="4" fillId="7" borderId="2" applyNumberFormat="0" applyProtection="0">
      <alignment horizontal="left" vertical="center" indent="1"/>
    </xf>
    <xf numFmtId="4" fontId="7" fillId="18" borderId="0" applyNumberFormat="0" applyProtection="0">
      <alignment horizontal="left" vertical="center" indent="1"/>
    </xf>
    <xf numFmtId="0" fontId="11" fillId="2" borderId="1" applyNumberFormat="0" applyProtection="0">
      <alignment horizontal="center" vertical="center"/>
    </xf>
    <xf numFmtId="4" fontId="8" fillId="7" borderId="1" applyNumberFormat="0" applyProtection="0">
      <alignment horizontal="left" vertical="center" indent="1"/>
    </xf>
    <xf numFmtId="4" fontId="8" fillId="19" borderId="1" applyNumberFormat="0" applyProtection="0">
      <alignment horizontal="left" vertical="center" indent="1"/>
    </xf>
    <xf numFmtId="0" fontId="2" fillId="19" borderId="1" applyNumberFormat="0" applyProtection="0">
      <alignment horizontal="left" vertical="center" wrapText="1" indent="1"/>
    </xf>
    <xf numFmtId="0" fontId="2" fillId="19" borderId="1" applyNumberFormat="0" applyProtection="0">
      <alignment horizontal="left" vertical="center" indent="1"/>
    </xf>
    <xf numFmtId="0" fontId="2" fillId="4" borderId="1" applyNumberFormat="0" applyProtection="0">
      <alignment horizontal="left" vertical="center" indent="1"/>
    </xf>
    <xf numFmtId="0" fontId="2" fillId="6" borderId="1" applyNumberFormat="0" applyProtection="0">
      <alignment horizontal="left" vertical="center" indent="1"/>
    </xf>
    <xf numFmtId="0" fontId="2" fillId="3" borderId="1" applyNumberFormat="0" applyProtection="0">
      <alignment horizontal="left" vertical="center" indent="1"/>
    </xf>
    <xf numFmtId="0" fontId="3" fillId="0" borderId="0"/>
    <xf numFmtId="4" fontId="4" fillId="20" borderId="1" applyNumberFormat="0" applyProtection="0">
      <alignment vertical="center"/>
    </xf>
    <xf numFmtId="4" fontId="5" fillId="20" borderId="1" applyNumberFormat="0" applyProtection="0">
      <alignment vertical="center"/>
    </xf>
    <xf numFmtId="4" fontId="4" fillId="20" borderId="1" applyNumberFormat="0" applyProtection="0">
      <alignment horizontal="left" vertical="center" indent="1"/>
    </xf>
    <xf numFmtId="4" fontId="4" fillId="20" borderId="1" applyNumberFormat="0" applyProtection="0">
      <alignment horizontal="left" vertical="center" indent="1"/>
    </xf>
    <xf numFmtId="4" fontId="5" fillId="7" borderId="1" applyNumberFormat="0" applyProtection="0">
      <alignment horizontal="right" vertical="center"/>
    </xf>
    <xf numFmtId="0" fontId="1" fillId="2" borderId="1" applyNumberFormat="0" applyProtection="0">
      <alignment horizontal="center" vertical="top" wrapText="1"/>
    </xf>
    <xf numFmtId="0" fontId="10" fillId="0" borderId="0" applyNumberFormat="0" applyProtection="0"/>
    <xf numFmtId="4" fontId="9" fillId="7" borderId="1" applyNumberFormat="0" applyProtection="0">
      <alignment horizontal="right" vertical="center"/>
    </xf>
    <xf numFmtId="0" fontId="12" fillId="21" borderId="4" applyProtection="0">
      <alignment vertical="center"/>
    </xf>
    <xf numFmtId="4" fontId="12" fillId="21" borderId="4" applyNumberFormat="0" applyProtection="0">
      <alignment horizontal="left" vertical="center" indent="1"/>
    </xf>
    <xf numFmtId="4" fontId="12" fillId="22" borderId="4" applyNumberFormat="0" applyProtection="0">
      <alignment horizontal="right" vertical="center"/>
    </xf>
    <xf numFmtId="4" fontId="12" fillId="5" borderId="4" applyNumberFormat="0" applyProtection="0">
      <alignment horizontal="left" vertical="center" indent="1"/>
    </xf>
    <xf numFmtId="4" fontId="12" fillId="23" borderId="4" applyNumberFormat="0" applyProtection="0">
      <alignment vertical="center"/>
    </xf>
    <xf numFmtId="0" fontId="12" fillId="24" borderId="4" applyNumberFormat="0" applyProtection="0">
      <alignment horizontal="left" vertical="center" indent="1"/>
    </xf>
    <xf numFmtId="0" fontId="12" fillId="25" borderId="4" applyNumberFormat="0" applyProtection="0">
      <alignment horizontal="left" vertical="center" indent="1"/>
    </xf>
    <xf numFmtId="0" fontId="12" fillId="2" borderId="4" applyNumberFormat="0" applyProtection="0">
      <alignment horizontal="left" vertical="center" wrapText="1" indent="1"/>
    </xf>
    <xf numFmtId="0" fontId="12" fillId="26" borderId="4" applyNumberFormat="0" applyProtection="0">
      <alignment horizontal="left" vertical="center" indent="1"/>
    </xf>
    <xf numFmtId="4" fontId="12" fillId="0" borderId="4" applyNumberFormat="0" applyProtection="0">
      <alignment horizontal="right" vertical="center"/>
    </xf>
  </cellStyleXfs>
  <cellXfs count="27">
    <xf numFmtId="0" fontId="0" fillId="0" borderId="0" xfId="0"/>
    <xf numFmtId="0" fontId="12" fillId="0" borderId="3" xfId="49" quotePrefix="1" applyFill="1" applyBorder="1" applyAlignment="1">
      <alignment horizontal="left" vertical="center" indent="7"/>
    </xf>
    <xf numFmtId="0" fontId="12" fillId="0" borderId="3" xfId="49" quotePrefix="1" applyFill="1" applyBorder="1">
      <alignment horizontal="left" vertical="center" indent="1"/>
    </xf>
    <xf numFmtId="3" fontId="12" fillId="0" borderId="3" xfId="50" applyNumberFormat="1" applyBorder="1">
      <alignment horizontal="right" vertical="center"/>
    </xf>
    <xf numFmtId="0" fontId="12" fillId="0" borderId="3" xfId="49" quotePrefix="1" applyFill="1" applyBorder="1" applyAlignment="1">
      <alignment horizontal="left" vertical="center" indent="9"/>
    </xf>
    <xf numFmtId="0" fontId="2" fillId="0" borderId="3" xfId="6" quotePrefix="1" applyFill="1" applyBorder="1" applyAlignment="1">
      <alignment horizontal="left" vertical="center" indent="4"/>
    </xf>
    <xf numFmtId="0" fontId="2" fillId="0" borderId="3" xfId="6" quotePrefix="1" applyFill="1" applyBorder="1" applyAlignment="1">
      <alignment horizontal="left" vertical="center" indent="1"/>
    </xf>
    <xf numFmtId="0" fontId="12" fillId="27" borderId="3" xfId="49" quotePrefix="1" applyFill="1" applyBorder="1" applyAlignment="1">
      <alignment horizontal="left" vertical="center" indent="5"/>
    </xf>
    <xf numFmtId="0" fontId="12" fillId="27" borderId="3" xfId="49" quotePrefix="1" applyFill="1" applyBorder="1">
      <alignment horizontal="left" vertical="center" indent="1"/>
    </xf>
    <xf numFmtId="3" fontId="12" fillId="27" borderId="3" xfId="50" applyNumberFormat="1" applyFill="1" applyBorder="1">
      <alignment horizontal="right" vertical="center"/>
    </xf>
    <xf numFmtId="0" fontId="12" fillId="27" borderId="3" xfId="49" quotePrefix="1" applyFill="1" applyBorder="1" applyAlignment="1">
      <alignment horizontal="left" vertical="center" indent="7"/>
    </xf>
    <xf numFmtId="0" fontId="13" fillId="0" borderId="3" xfId="0" quotePrefix="1" applyFont="1" applyFill="1" applyBorder="1" applyAlignment="1">
      <alignment horizontal="center" vertical="center" wrapText="1"/>
    </xf>
    <xf numFmtId="0" fontId="15" fillId="0" borderId="0" xfId="0" applyFont="1"/>
    <xf numFmtId="3" fontId="12" fillId="0" borderId="3" xfId="50" applyNumberFormat="1" applyFont="1" applyBorder="1">
      <alignment horizontal="right" vertical="center"/>
    </xf>
    <xf numFmtId="0" fontId="12" fillId="0" borderId="3" xfId="49" quotePrefix="1" applyFont="1" applyFill="1" applyBorder="1" applyAlignment="1">
      <alignment horizontal="left" vertical="center" indent="7"/>
    </xf>
    <xf numFmtId="0" fontId="12" fillId="0" borderId="3" xfId="49" quotePrefix="1" applyFont="1" applyFill="1" applyBorder="1">
      <alignment horizontal="left" vertical="center" indent="1"/>
    </xf>
    <xf numFmtId="0" fontId="12" fillId="0" borderId="3" xfId="49" quotePrefix="1" applyFont="1" applyFill="1" applyBorder="1" applyAlignment="1">
      <alignment horizontal="left" vertical="center" indent="9"/>
    </xf>
    <xf numFmtId="4" fontId="0" fillId="0" borderId="0" xfId="0" applyNumberFormat="1"/>
    <xf numFmtId="0" fontId="12" fillId="28" borderId="3" xfId="49" quotePrefix="1" applyFill="1" applyBorder="1" applyAlignment="1">
      <alignment horizontal="left" vertical="center" indent="9"/>
    </xf>
    <xf numFmtId="0" fontId="12" fillId="28" borderId="3" xfId="49" quotePrefix="1" applyFill="1" applyBorder="1">
      <alignment horizontal="left" vertical="center" indent="1"/>
    </xf>
    <xf numFmtId="3" fontId="12" fillId="28" borderId="3" xfId="50" applyNumberFormat="1" applyFill="1" applyBorder="1">
      <alignment horizontal="right" vertical="center"/>
    </xf>
    <xf numFmtId="0" fontId="13" fillId="0" borderId="3" xfId="0" applyNumberFormat="1" applyFont="1" applyFill="1" applyBorder="1" applyAlignment="1" applyProtection="1">
      <alignment horizontal="center" vertical="center" wrapText="1"/>
    </xf>
    <xf numFmtId="0" fontId="12" fillId="28" borderId="3" xfId="49" quotePrefix="1" applyNumberFormat="1" applyFill="1" applyBorder="1" applyAlignment="1">
      <alignment horizontal="left" vertical="center" indent="9"/>
    </xf>
    <xf numFmtId="0" fontId="12" fillId="0" borderId="3" xfId="49" quotePrefix="1" applyNumberFormat="1" applyFill="1" applyBorder="1" applyAlignment="1">
      <alignment horizontal="left" vertical="center" indent="9"/>
    </xf>
    <xf numFmtId="0" fontId="14" fillId="0" borderId="5" xfId="0" quotePrefix="1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/>
    </xf>
  </cellXfs>
  <cellStyles count="51">
    <cellStyle name="Normal 2" xfId="3" xr:uid="{00000000-0005-0000-0000-000001000000}"/>
    <cellStyle name="Normalno" xfId="0" builtinId="0"/>
    <cellStyle name="SAPBEXaggData" xfId="5" xr:uid="{00000000-0005-0000-0000-000002000000}"/>
    <cellStyle name="SAPBEXaggData 2" xfId="45" xr:uid="{00000000-0005-0000-0000-000003000000}"/>
    <cellStyle name="SAPBEXaggDataEmph" xfId="9" xr:uid="{00000000-0005-0000-0000-000004000000}"/>
    <cellStyle name="SAPBEXaggItem" xfId="10" xr:uid="{00000000-0005-0000-0000-000005000000}"/>
    <cellStyle name="SAPBEXaggItem 2" xfId="44" xr:uid="{00000000-0005-0000-0000-000006000000}"/>
    <cellStyle name="SAPBEXaggItemX" xfId="11" xr:uid="{00000000-0005-0000-0000-000007000000}"/>
    <cellStyle name="SAPBEXchaText" xfId="1" xr:uid="{00000000-0005-0000-0000-000008000000}"/>
    <cellStyle name="SAPBEXchaText 2" xfId="41" xr:uid="{00000000-0005-0000-0000-000009000000}"/>
    <cellStyle name="SAPBEXexcBad7" xfId="12" xr:uid="{00000000-0005-0000-0000-00000A000000}"/>
    <cellStyle name="SAPBEXexcBad8" xfId="13" xr:uid="{00000000-0005-0000-0000-00000B000000}"/>
    <cellStyle name="SAPBEXexcBad9" xfId="14" xr:uid="{00000000-0005-0000-0000-00000C000000}"/>
    <cellStyle name="SAPBEXexcCritical4" xfId="15" xr:uid="{00000000-0005-0000-0000-00000D000000}"/>
    <cellStyle name="SAPBEXexcCritical5" xfId="16" xr:uid="{00000000-0005-0000-0000-00000E000000}"/>
    <cellStyle name="SAPBEXexcCritical6" xfId="17" xr:uid="{00000000-0005-0000-0000-00000F000000}"/>
    <cellStyle name="SAPBEXexcGood1" xfId="18" xr:uid="{00000000-0005-0000-0000-000010000000}"/>
    <cellStyle name="SAPBEXexcGood2" xfId="19" xr:uid="{00000000-0005-0000-0000-000011000000}"/>
    <cellStyle name="SAPBEXexcGood3" xfId="20" xr:uid="{00000000-0005-0000-0000-000012000000}"/>
    <cellStyle name="SAPBEXfilterDrill" xfId="21" xr:uid="{00000000-0005-0000-0000-000013000000}"/>
    <cellStyle name="SAPBEXfilterItem" xfId="22" xr:uid="{00000000-0005-0000-0000-000014000000}"/>
    <cellStyle name="SAPBEXfilterText" xfId="23" xr:uid="{00000000-0005-0000-0000-000015000000}"/>
    <cellStyle name="SAPBEXformats" xfId="24" xr:uid="{00000000-0005-0000-0000-000016000000}"/>
    <cellStyle name="SAPBEXformats 2" xfId="43" xr:uid="{00000000-0005-0000-0000-000017000000}"/>
    <cellStyle name="SAPBEXheaderItem" xfId="25" xr:uid="{00000000-0005-0000-0000-000018000000}"/>
    <cellStyle name="SAPBEXheaderText" xfId="26" xr:uid="{00000000-0005-0000-0000-000019000000}"/>
    <cellStyle name="SAPBEXHLevel0" xfId="27" xr:uid="{00000000-0005-0000-0000-00001A000000}"/>
    <cellStyle name="SAPBEXHLevel0 2" xfId="46" xr:uid="{00000000-0005-0000-0000-00001B000000}"/>
    <cellStyle name="SAPBEXHLevel0X" xfId="28" xr:uid="{00000000-0005-0000-0000-00001C000000}"/>
    <cellStyle name="SAPBEXHLevel1" xfId="4" xr:uid="{00000000-0005-0000-0000-00001D000000}"/>
    <cellStyle name="SAPBEXHLevel1 2" xfId="47" xr:uid="{00000000-0005-0000-0000-00001E000000}"/>
    <cellStyle name="SAPBEXHLevel1X" xfId="29" xr:uid="{00000000-0005-0000-0000-00001F000000}"/>
    <cellStyle name="SAPBEXHLevel2" xfId="6" xr:uid="{00000000-0005-0000-0000-000020000000}"/>
    <cellStyle name="SAPBEXHLevel2 2" xfId="48" xr:uid="{00000000-0005-0000-0000-000021000000}"/>
    <cellStyle name="SAPBEXHLevel2X" xfId="30" xr:uid="{00000000-0005-0000-0000-000022000000}"/>
    <cellStyle name="SAPBEXHLevel3" xfId="7" xr:uid="{00000000-0005-0000-0000-000023000000}"/>
    <cellStyle name="SAPBEXHLevel3 2" xfId="49" xr:uid="{00000000-0005-0000-0000-000024000000}"/>
    <cellStyle name="SAPBEXHLevel3X" xfId="31" xr:uid="{00000000-0005-0000-0000-000025000000}"/>
    <cellStyle name="SAPBEXinputData" xfId="32" xr:uid="{00000000-0005-0000-0000-000026000000}"/>
    <cellStyle name="SAPBEXresData" xfId="33" xr:uid="{00000000-0005-0000-0000-000027000000}"/>
    <cellStyle name="SAPBEXresDataEmph" xfId="34" xr:uid="{00000000-0005-0000-0000-000028000000}"/>
    <cellStyle name="SAPBEXresItem" xfId="35" xr:uid="{00000000-0005-0000-0000-000029000000}"/>
    <cellStyle name="SAPBEXresItemX" xfId="36" xr:uid="{00000000-0005-0000-0000-00002A000000}"/>
    <cellStyle name="SAPBEXstdData" xfId="8" xr:uid="{00000000-0005-0000-0000-00002B000000}"/>
    <cellStyle name="SAPBEXstdData 2" xfId="50" xr:uid="{00000000-0005-0000-0000-00002C000000}"/>
    <cellStyle name="SAPBEXstdDataEmph" xfId="37" xr:uid="{00000000-0005-0000-0000-00002D000000}"/>
    <cellStyle name="SAPBEXstdItem" xfId="2" xr:uid="{00000000-0005-0000-0000-00002E000000}"/>
    <cellStyle name="SAPBEXstdItem 2" xfId="42" xr:uid="{00000000-0005-0000-0000-00002F000000}"/>
    <cellStyle name="SAPBEXstdItemX" xfId="38" xr:uid="{00000000-0005-0000-0000-000030000000}"/>
    <cellStyle name="SAPBEXtitle" xfId="39" xr:uid="{00000000-0005-0000-0000-000031000000}"/>
    <cellStyle name="SAPBEXundefined" xfId="40" xr:uid="{00000000-0005-0000-0000-00003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69"/>
  <sheetViews>
    <sheetView tabSelected="1" zoomScaleNormal="100" workbookViewId="0">
      <pane xSplit="2" ySplit="3" topLeftCell="C4" activePane="bottomRight" state="frozen"/>
      <selection pane="topRight" activeCell="C1" sqref="C1"/>
      <selection pane="bottomLeft" activeCell="A3" sqref="A3"/>
      <selection pane="bottomRight" activeCell="E8" sqref="E8"/>
    </sheetView>
  </sheetViews>
  <sheetFormatPr defaultColWidth="9.140625" defaultRowHeight="15" x14ac:dyDescent="0.25"/>
  <cols>
    <col min="1" max="1" width="22" customWidth="1"/>
    <col min="2" max="2" width="51.42578125" customWidth="1"/>
    <col min="3" max="3" width="12.5703125" customWidth="1"/>
    <col min="4" max="6" width="13.28515625" customWidth="1"/>
    <col min="7" max="7" width="13" customWidth="1"/>
    <col min="9" max="9" width="18.85546875" customWidth="1"/>
    <col min="10" max="10" width="15.85546875" customWidth="1"/>
  </cols>
  <sheetData>
    <row r="1" spans="1:12" ht="46.5" customHeight="1" x14ac:dyDescent="0.25">
      <c r="A1" s="26" t="s">
        <v>43</v>
      </c>
      <c r="B1" s="26"/>
      <c r="C1" s="26"/>
      <c r="D1" s="26"/>
      <c r="E1" s="26"/>
      <c r="F1" s="26"/>
      <c r="G1" s="26"/>
    </row>
    <row r="2" spans="1:12" ht="21.75" customHeight="1" x14ac:dyDescent="0.25">
      <c r="A2" s="24" t="s">
        <v>35</v>
      </c>
      <c r="B2" s="25"/>
      <c r="C2" s="25"/>
      <c r="D2" s="25"/>
      <c r="E2" s="25"/>
      <c r="F2" s="25"/>
    </row>
    <row r="3" spans="1:12" ht="38.25" x14ac:dyDescent="0.25">
      <c r="A3" s="11" t="s">
        <v>27</v>
      </c>
      <c r="B3" s="11" t="s">
        <v>28</v>
      </c>
      <c r="C3" s="11" t="s">
        <v>38</v>
      </c>
      <c r="D3" s="11" t="s">
        <v>39</v>
      </c>
      <c r="E3" s="21" t="s">
        <v>40</v>
      </c>
      <c r="F3" s="21" t="s">
        <v>41</v>
      </c>
      <c r="G3" s="21" t="s">
        <v>42</v>
      </c>
    </row>
    <row r="4" spans="1:12" x14ac:dyDescent="0.25">
      <c r="A4" s="1">
        <v>11</v>
      </c>
      <c r="B4" s="2" t="s">
        <v>0</v>
      </c>
      <c r="C4" s="3">
        <f>C15+C24+C56+C67</f>
        <v>15982562.029999999</v>
      </c>
      <c r="D4" s="3">
        <f>D15+D24+D56+D67</f>
        <v>17261622</v>
      </c>
      <c r="E4" s="3">
        <f>E15+E24+E56+E67</f>
        <v>23073065</v>
      </c>
      <c r="F4" s="3">
        <f>F15+F24+F56+F67</f>
        <v>23913550</v>
      </c>
      <c r="G4" s="3">
        <f>G15+G24+G56+G67</f>
        <v>25273408</v>
      </c>
      <c r="I4" s="17"/>
      <c r="J4" s="17"/>
      <c r="K4" s="17"/>
      <c r="L4" s="17"/>
    </row>
    <row r="5" spans="1:12" x14ac:dyDescent="0.25">
      <c r="A5" s="1">
        <v>31</v>
      </c>
      <c r="B5" s="2" t="s">
        <v>6</v>
      </c>
      <c r="C5" s="3">
        <f>C28</f>
        <v>231447.30000000005</v>
      </c>
      <c r="D5" s="3">
        <f>D28</f>
        <v>568100</v>
      </c>
      <c r="E5" s="3">
        <f>E28</f>
        <v>426800</v>
      </c>
      <c r="F5" s="3">
        <f>F28</f>
        <v>426800</v>
      </c>
      <c r="G5" s="3">
        <f>G28</f>
        <v>426800</v>
      </c>
      <c r="I5" s="17"/>
      <c r="J5" s="17"/>
      <c r="K5" s="17"/>
      <c r="L5" s="17"/>
    </row>
    <row r="6" spans="1:12" x14ac:dyDescent="0.25">
      <c r="A6" s="1">
        <v>43</v>
      </c>
      <c r="B6" s="2" t="s">
        <v>3</v>
      </c>
      <c r="C6" s="3">
        <f>C35</f>
        <v>750</v>
      </c>
      <c r="D6" s="3">
        <f>D35</f>
        <v>149300</v>
      </c>
      <c r="E6" s="3">
        <f>E35</f>
        <v>160500</v>
      </c>
      <c r="F6" s="3">
        <f>F35</f>
        <v>160500</v>
      </c>
      <c r="G6" s="3">
        <f>G35</f>
        <v>160500</v>
      </c>
      <c r="I6" s="17"/>
      <c r="J6" s="17"/>
      <c r="K6" s="17"/>
      <c r="L6" s="17"/>
    </row>
    <row r="7" spans="1:12" x14ac:dyDescent="0.25">
      <c r="A7" s="1">
        <v>5011</v>
      </c>
      <c r="B7" s="2" t="s">
        <v>46</v>
      </c>
      <c r="C7" s="3">
        <f>C41</f>
        <v>379950.02</v>
      </c>
      <c r="D7" s="3">
        <f>D41</f>
        <v>0</v>
      </c>
      <c r="E7" s="3">
        <f>E41</f>
        <v>290000</v>
      </c>
      <c r="F7" s="3">
        <f>F41</f>
        <v>290000</v>
      </c>
      <c r="G7" s="3">
        <f>G41</f>
        <v>290000</v>
      </c>
      <c r="I7" s="17"/>
      <c r="J7" s="17"/>
      <c r="K7" s="17"/>
      <c r="L7" s="17"/>
    </row>
    <row r="8" spans="1:12" x14ac:dyDescent="0.25">
      <c r="A8" s="1">
        <v>510</v>
      </c>
      <c r="B8" s="2" t="s">
        <v>47</v>
      </c>
      <c r="C8" s="3">
        <f t="shared" ref="C8:G8" si="0">C45</f>
        <v>7283</v>
      </c>
      <c r="D8" s="3">
        <f t="shared" si="0"/>
        <v>0</v>
      </c>
      <c r="E8" s="3">
        <f t="shared" si="0"/>
        <v>3532</v>
      </c>
      <c r="F8" s="3">
        <f t="shared" si="0"/>
        <v>0</v>
      </c>
      <c r="G8" s="3">
        <f t="shared" si="0"/>
        <v>0</v>
      </c>
      <c r="I8" s="17"/>
      <c r="J8" s="17"/>
      <c r="K8" s="17"/>
      <c r="L8" s="17"/>
    </row>
    <row r="9" spans="1:12" x14ac:dyDescent="0.25">
      <c r="A9" s="1">
        <v>52</v>
      </c>
      <c r="B9" s="2" t="s">
        <v>4</v>
      </c>
      <c r="C9" s="3">
        <f>C47</f>
        <v>0</v>
      </c>
      <c r="D9" s="13">
        <f>D47</f>
        <v>515384</v>
      </c>
      <c r="E9" s="3">
        <f>E47</f>
        <v>0</v>
      </c>
      <c r="F9" s="3">
        <f>F47</f>
        <v>0</v>
      </c>
      <c r="G9" s="3">
        <f>G47</f>
        <v>0</v>
      </c>
      <c r="I9" s="17"/>
      <c r="J9" s="17"/>
      <c r="K9" s="17"/>
      <c r="L9" s="17"/>
    </row>
    <row r="10" spans="1:12" x14ac:dyDescent="0.25">
      <c r="A10" s="1">
        <v>53</v>
      </c>
      <c r="B10" s="2" t="s">
        <v>44</v>
      </c>
      <c r="C10" s="3">
        <f>C51</f>
        <v>3202.99</v>
      </c>
      <c r="D10" s="3">
        <f t="shared" ref="D10:G10" si="1">D51</f>
        <v>0</v>
      </c>
      <c r="E10" s="3">
        <f t="shared" si="1"/>
        <v>0</v>
      </c>
      <c r="F10" s="3">
        <f t="shared" si="1"/>
        <v>0</v>
      </c>
      <c r="G10" s="3">
        <f t="shared" si="1"/>
        <v>0</v>
      </c>
      <c r="I10" s="17"/>
      <c r="J10" s="17"/>
      <c r="K10" s="17"/>
      <c r="L10" s="17"/>
    </row>
    <row r="11" spans="1:12" x14ac:dyDescent="0.25">
      <c r="A11" s="1">
        <v>581</v>
      </c>
      <c r="B11" s="2" t="s">
        <v>7</v>
      </c>
      <c r="C11" s="3">
        <f>C61</f>
        <v>94078.82</v>
      </c>
      <c r="D11" s="3">
        <f t="shared" ref="D11:G11" si="2">D61</f>
        <v>1615423</v>
      </c>
      <c r="E11" s="3">
        <f t="shared" si="2"/>
        <v>561345</v>
      </c>
      <c r="F11" s="3">
        <f t="shared" si="2"/>
        <v>0</v>
      </c>
      <c r="G11" s="3">
        <f t="shared" si="2"/>
        <v>0</v>
      </c>
      <c r="I11" s="17"/>
      <c r="J11" s="17"/>
      <c r="K11" s="17"/>
      <c r="L11" s="17"/>
    </row>
    <row r="12" spans="1:12" x14ac:dyDescent="0.25">
      <c r="A12" s="1">
        <v>61</v>
      </c>
      <c r="B12" s="2" t="s">
        <v>36</v>
      </c>
      <c r="C12" s="3">
        <f>C53</f>
        <v>500</v>
      </c>
      <c r="D12" s="13">
        <f>D53</f>
        <v>9910</v>
      </c>
      <c r="E12" s="3">
        <f>E53</f>
        <v>0</v>
      </c>
      <c r="F12" s="3">
        <f>F53</f>
        <v>0</v>
      </c>
      <c r="G12" s="3">
        <f>G53</f>
        <v>0</v>
      </c>
      <c r="I12" s="17"/>
      <c r="J12" s="17"/>
      <c r="K12" s="17"/>
      <c r="L12" s="17"/>
    </row>
    <row r="13" spans="1:12" x14ac:dyDescent="0.25">
      <c r="A13" s="5">
        <v>21836</v>
      </c>
      <c r="B13" s="6" t="s">
        <v>29</v>
      </c>
      <c r="C13" s="6"/>
      <c r="D13" s="3"/>
      <c r="E13" s="3"/>
      <c r="F13" s="3"/>
      <c r="G13" s="3"/>
      <c r="I13" s="17"/>
      <c r="J13" s="17"/>
      <c r="K13" s="17"/>
      <c r="L13" s="17"/>
    </row>
    <row r="14" spans="1:12" x14ac:dyDescent="0.25">
      <c r="A14" s="7" t="s">
        <v>21</v>
      </c>
      <c r="B14" s="8" t="s">
        <v>30</v>
      </c>
      <c r="C14" s="8"/>
      <c r="D14" s="9"/>
      <c r="E14" s="9"/>
      <c r="F14" s="9"/>
      <c r="G14" s="9"/>
      <c r="I14" s="17"/>
      <c r="J14" s="17"/>
      <c r="K14" s="17"/>
      <c r="L14" s="17"/>
    </row>
    <row r="15" spans="1:12" x14ac:dyDescent="0.25">
      <c r="A15" s="1" t="s">
        <v>11</v>
      </c>
      <c r="B15" s="2" t="s">
        <v>0</v>
      </c>
      <c r="C15" s="3">
        <f>C16+C17+C18+C19+C20+C21+C22</f>
        <v>11438234.24</v>
      </c>
      <c r="D15" s="3">
        <f>D16+D17+D18+D19+D20+D21+D22</f>
        <v>13933918</v>
      </c>
      <c r="E15" s="3">
        <f>E16+E17+E18+E19+E20+E21+E22</f>
        <v>16293469</v>
      </c>
      <c r="F15" s="3">
        <f>F16+F17+F18+F19+F20+F21+F22</f>
        <v>16553374</v>
      </c>
      <c r="G15" s="3">
        <f>G16+G17+G18+G19+G20+G21+G22</f>
        <v>17186574</v>
      </c>
      <c r="I15" s="17"/>
      <c r="J15" s="17"/>
      <c r="K15" s="17"/>
      <c r="L15" s="17"/>
    </row>
    <row r="16" spans="1:12" x14ac:dyDescent="0.25">
      <c r="A16" s="18" t="s">
        <v>5</v>
      </c>
      <c r="B16" s="19" t="s">
        <v>13</v>
      </c>
      <c r="C16" s="20">
        <v>8355103.6600000001</v>
      </c>
      <c r="D16" s="20">
        <v>9408136</v>
      </c>
      <c r="E16" s="20">
        <v>9562664</v>
      </c>
      <c r="F16" s="20">
        <v>9945114</v>
      </c>
      <c r="G16" s="20">
        <v>10287914</v>
      </c>
    </row>
    <row r="17" spans="1:7" x14ac:dyDescent="0.25">
      <c r="A17" s="4" t="s">
        <v>8</v>
      </c>
      <c r="B17" s="2" t="s">
        <v>12</v>
      </c>
      <c r="C17" s="3">
        <v>2830030.01</v>
      </c>
      <c r="D17" s="3">
        <v>3939018</v>
      </c>
      <c r="E17" s="3">
        <v>5076905</v>
      </c>
      <c r="F17" s="3">
        <v>5605110</v>
      </c>
      <c r="G17" s="3">
        <v>5885510</v>
      </c>
    </row>
    <row r="18" spans="1:7" x14ac:dyDescent="0.25">
      <c r="A18" s="4">
        <v>34</v>
      </c>
      <c r="B18" s="2" t="s">
        <v>14</v>
      </c>
      <c r="C18" s="3">
        <v>4882.01</v>
      </c>
      <c r="D18" s="3">
        <v>6500</v>
      </c>
      <c r="E18" s="3">
        <v>7000</v>
      </c>
      <c r="F18" s="3">
        <v>7500</v>
      </c>
      <c r="G18" s="3">
        <v>7500</v>
      </c>
    </row>
    <row r="19" spans="1:7" x14ac:dyDescent="0.25">
      <c r="A19" s="4">
        <v>37</v>
      </c>
      <c r="B19" s="2" t="s">
        <v>15</v>
      </c>
      <c r="C19" s="3">
        <v>9184</v>
      </c>
      <c r="D19" s="3">
        <v>8978</v>
      </c>
      <c r="E19" s="3">
        <v>12900</v>
      </c>
      <c r="F19" s="3">
        <v>12900</v>
      </c>
      <c r="G19" s="3">
        <v>12900</v>
      </c>
    </row>
    <row r="20" spans="1:7" x14ac:dyDescent="0.25">
      <c r="A20" s="4" t="s">
        <v>10</v>
      </c>
      <c r="B20" s="2" t="s">
        <v>18</v>
      </c>
      <c r="C20" s="3">
        <v>12726.12</v>
      </c>
      <c r="D20" s="3">
        <v>12727</v>
      </c>
      <c r="E20" s="3">
        <v>12750</v>
      </c>
      <c r="F20" s="3">
        <v>12750</v>
      </c>
      <c r="G20" s="3">
        <v>12750</v>
      </c>
    </row>
    <row r="21" spans="1:7" x14ac:dyDescent="0.25">
      <c r="A21" s="4">
        <v>42</v>
      </c>
      <c r="B21" s="2" t="s">
        <v>16</v>
      </c>
      <c r="C21" s="3">
        <v>112903.12999999999</v>
      </c>
      <c r="D21" s="3">
        <v>458559</v>
      </c>
      <c r="E21" s="3">
        <v>471250</v>
      </c>
      <c r="F21" s="3">
        <v>420000</v>
      </c>
      <c r="G21" s="3">
        <v>430000</v>
      </c>
    </row>
    <row r="22" spans="1:7" x14ac:dyDescent="0.25">
      <c r="A22" s="4">
        <v>45</v>
      </c>
      <c r="B22" s="2" t="s">
        <v>17</v>
      </c>
      <c r="C22" s="3">
        <v>113405.31</v>
      </c>
      <c r="D22" s="3">
        <v>100000</v>
      </c>
      <c r="E22" s="3">
        <v>1150000</v>
      </c>
      <c r="F22" s="3">
        <v>550000</v>
      </c>
      <c r="G22" s="3">
        <v>550000</v>
      </c>
    </row>
    <row r="23" spans="1:7" x14ac:dyDescent="0.25">
      <c r="A23" s="7" t="s">
        <v>22</v>
      </c>
      <c r="B23" s="8" t="s">
        <v>23</v>
      </c>
      <c r="C23" s="8"/>
      <c r="D23" s="9"/>
      <c r="E23" s="9"/>
      <c r="F23" s="9"/>
      <c r="G23" s="9"/>
    </row>
    <row r="24" spans="1:7" x14ac:dyDescent="0.25">
      <c r="A24" s="1" t="s">
        <v>11</v>
      </c>
      <c r="B24" s="2" t="s">
        <v>0</v>
      </c>
      <c r="C24" s="3">
        <f>C25+C26</f>
        <v>4449019.67</v>
      </c>
      <c r="D24" s="3">
        <f>D25+D26</f>
        <v>3278704</v>
      </c>
      <c r="E24" s="3">
        <f>E25+E26</f>
        <v>6724596</v>
      </c>
      <c r="F24" s="3">
        <f>F25+F26</f>
        <v>7305176</v>
      </c>
      <c r="G24" s="3">
        <f>G25+G26</f>
        <v>8031834</v>
      </c>
    </row>
    <row r="25" spans="1:7" x14ac:dyDescent="0.25">
      <c r="A25" s="4" t="s">
        <v>8</v>
      </c>
      <c r="B25" s="2" t="s">
        <v>12</v>
      </c>
      <c r="C25" s="3">
        <v>4442694.22</v>
      </c>
      <c r="D25" s="3">
        <v>3270340</v>
      </c>
      <c r="E25" s="3">
        <v>6716596</v>
      </c>
      <c r="F25" s="3">
        <v>7297176</v>
      </c>
      <c r="G25" s="3">
        <v>8023834</v>
      </c>
    </row>
    <row r="26" spans="1:7" x14ac:dyDescent="0.25">
      <c r="A26" s="4">
        <v>34</v>
      </c>
      <c r="B26" s="2" t="s">
        <v>14</v>
      </c>
      <c r="C26" s="3">
        <v>6325.45</v>
      </c>
      <c r="D26" s="3">
        <v>8364</v>
      </c>
      <c r="E26" s="3">
        <v>8000</v>
      </c>
      <c r="F26" s="3">
        <v>8000</v>
      </c>
      <c r="G26" s="3">
        <v>8000</v>
      </c>
    </row>
    <row r="27" spans="1:7" x14ac:dyDescent="0.25">
      <c r="A27" s="7" t="s">
        <v>24</v>
      </c>
      <c r="B27" s="8" t="s">
        <v>32</v>
      </c>
      <c r="C27" s="8"/>
      <c r="D27" s="9"/>
      <c r="E27" s="9"/>
      <c r="F27" s="9"/>
      <c r="G27" s="9"/>
    </row>
    <row r="28" spans="1:7" x14ac:dyDescent="0.25">
      <c r="A28" s="1" t="s">
        <v>5</v>
      </c>
      <c r="B28" s="2" t="s">
        <v>6</v>
      </c>
      <c r="C28" s="3">
        <f>SUM(C29:C34)</f>
        <v>231447.30000000005</v>
      </c>
      <c r="D28" s="3">
        <f>SUM(D29:D34)</f>
        <v>568100</v>
      </c>
      <c r="E28" s="3">
        <f>SUM(E29:E34)</f>
        <v>426800</v>
      </c>
      <c r="F28" s="3">
        <f>SUM(F29:F34)</f>
        <v>426800</v>
      </c>
      <c r="G28" s="3">
        <f>SUM(G29:G34)</f>
        <v>426800</v>
      </c>
    </row>
    <row r="29" spans="1:7" x14ac:dyDescent="0.25">
      <c r="A29" s="4" t="s">
        <v>5</v>
      </c>
      <c r="B29" s="2" t="s">
        <v>13</v>
      </c>
      <c r="C29" s="3">
        <v>32468.699999999997</v>
      </c>
      <c r="D29" s="3">
        <v>54000</v>
      </c>
      <c r="E29" s="3">
        <v>60000</v>
      </c>
      <c r="F29" s="3">
        <v>60000</v>
      </c>
      <c r="G29" s="3">
        <v>60000</v>
      </c>
    </row>
    <row r="30" spans="1:7" x14ac:dyDescent="0.25">
      <c r="A30" s="4" t="s">
        <v>8</v>
      </c>
      <c r="B30" s="2" t="s">
        <v>12</v>
      </c>
      <c r="C30" s="3">
        <v>144238.84000000003</v>
      </c>
      <c r="D30" s="3">
        <v>398900</v>
      </c>
      <c r="E30" s="3">
        <v>336500</v>
      </c>
      <c r="F30" s="3">
        <v>336500</v>
      </c>
      <c r="G30" s="3">
        <v>336500</v>
      </c>
    </row>
    <row r="31" spans="1:7" x14ac:dyDescent="0.25">
      <c r="A31" s="4">
        <v>34</v>
      </c>
      <c r="B31" s="2" t="s">
        <v>14</v>
      </c>
      <c r="C31" s="3">
        <v>28.14</v>
      </c>
      <c r="D31" s="3">
        <v>200</v>
      </c>
      <c r="E31" s="3">
        <v>300</v>
      </c>
      <c r="F31" s="3">
        <v>300</v>
      </c>
      <c r="G31" s="3">
        <v>300</v>
      </c>
    </row>
    <row r="32" spans="1:7" x14ac:dyDescent="0.25">
      <c r="A32" s="16" t="s">
        <v>9</v>
      </c>
      <c r="B32" s="15" t="s">
        <v>16</v>
      </c>
      <c r="C32" s="13">
        <v>41338.22</v>
      </c>
      <c r="D32" s="13">
        <v>90000</v>
      </c>
      <c r="E32" s="3">
        <v>30000</v>
      </c>
      <c r="F32" s="3">
        <v>30000</v>
      </c>
      <c r="G32" s="3">
        <v>30000</v>
      </c>
    </row>
    <row r="33" spans="1:7" s="12" customFormat="1" x14ac:dyDescent="0.25">
      <c r="A33" s="16">
        <v>43</v>
      </c>
      <c r="B33" s="15" t="s">
        <v>45</v>
      </c>
      <c r="C33" s="13"/>
      <c r="D33" s="13">
        <v>25000</v>
      </c>
      <c r="E33" s="13"/>
      <c r="F33" s="13"/>
      <c r="G33" s="13"/>
    </row>
    <row r="34" spans="1:7" s="12" customFormat="1" x14ac:dyDescent="0.25">
      <c r="A34" s="16">
        <v>45</v>
      </c>
      <c r="B34" s="2" t="s">
        <v>17</v>
      </c>
      <c r="C34" s="13">
        <v>13373.4</v>
      </c>
      <c r="D34" s="13"/>
      <c r="E34" s="13"/>
      <c r="F34" s="13"/>
      <c r="G34" s="13"/>
    </row>
    <row r="35" spans="1:7" x14ac:dyDescent="0.25">
      <c r="A35" s="14" t="s">
        <v>2</v>
      </c>
      <c r="B35" s="15" t="s">
        <v>3</v>
      </c>
      <c r="C35" s="13">
        <f>C36+C38+C39+C37+C40</f>
        <v>750</v>
      </c>
      <c r="D35" s="13">
        <f>D36+D38+D39+D37+D40</f>
        <v>149300</v>
      </c>
      <c r="E35" s="13">
        <f>E36+E38+E39+E37+E40</f>
        <v>160500</v>
      </c>
      <c r="F35" s="13">
        <f>F36+F38+F39+F37+F40</f>
        <v>160500</v>
      </c>
      <c r="G35" s="13">
        <f>G36+G38+G39+G37+G40</f>
        <v>160500</v>
      </c>
    </row>
    <row r="36" spans="1:7" x14ac:dyDescent="0.25">
      <c r="A36" s="4" t="s">
        <v>8</v>
      </c>
      <c r="B36" s="2" t="s">
        <v>12</v>
      </c>
      <c r="C36" s="3"/>
      <c r="D36" s="3">
        <v>115000</v>
      </c>
      <c r="E36" s="3">
        <v>135500</v>
      </c>
      <c r="F36" s="3">
        <v>135500</v>
      </c>
      <c r="G36" s="3">
        <v>135500</v>
      </c>
    </row>
    <row r="37" spans="1:7" x14ac:dyDescent="0.25">
      <c r="A37" s="4">
        <v>34</v>
      </c>
      <c r="B37" s="2" t="s">
        <v>14</v>
      </c>
      <c r="C37" s="3"/>
      <c r="D37" s="3">
        <v>1600</v>
      </c>
      <c r="E37" s="3">
        <v>2000</v>
      </c>
      <c r="F37" s="3">
        <v>2000</v>
      </c>
      <c r="G37" s="3">
        <v>2000</v>
      </c>
    </row>
    <row r="38" spans="1:7" x14ac:dyDescent="0.25">
      <c r="A38" s="4">
        <v>41</v>
      </c>
      <c r="B38" s="2" t="s">
        <v>20</v>
      </c>
      <c r="C38" s="3"/>
      <c r="D38" s="3">
        <v>4000</v>
      </c>
      <c r="E38" s="3"/>
      <c r="F38" s="3"/>
      <c r="G38" s="3"/>
    </row>
    <row r="39" spans="1:7" x14ac:dyDescent="0.25">
      <c r="A39" s="4" t="s">
        <v>9</v>
      </c>
      <c r="B39" s="2" t="s">
        <v>16</v>
      </c>
      <c r="C39" s="3">
        <v>750</v>
      </c>
      <c r="D39" s="3">
        <v>28600</v>
      </c>
      <c r="E39" s="3">
        <v>21150</v>
      </c>
      <c r="F39" s="3">
        <v>21150</v>
      </c>
      <c r="G39" s="3">
        <v>21150</v>
      </c>
    </row>
    <row r="40" spans="1:7" x14ac:dyDescent="0.25">
      <c r="A40" s="4">
        <v>43</v>
      </c>
      <c r="B40" s="2" t="s">
        <v>45</v>
      </c>
      <c r="C40" s="3"/>
      <c r="D40" s="3">
        <v>100</v>
      </c>
      <c r="E40" s="3">
        <v>1850</v>
      </c>
      <c r="F40" s="3">
        <v>1850</v>
      </c>
      <c r="G40" s="3">
        <v>1850</v>
      </c>
    </row>
    <row r="41" spans="1:7" x14ac:dyDescent="0.25">
      <c r="A41" s="14">
        <v>5011</v>
      </c>
      <c r="B41" s="2" t="s">
        <v>46</v>
      </c>
      <c r="C41" s="3">
        <f>SUM(C42:C44)</f>
        <v>379950.02</v>
      </c>
      <c r="D41" s="3">
        <f t="shared" ref="D41:G41" si="3">SUM(D42:D44)</f>
        <v>0</v>
      </c>
      <c r="E41" s="3">
        <f t="shared" si="3"/>
        <v>290000</v>
      </c>
      <c r="F41" s="3">
        <f t="shared" si="3"/>
        <v>290000</v>
      </c>
      <c r="G41" s="3">
        <f t="shared" si="3"/>
        <v>290000</v>
      </c>
    </row>
    <row r="42" spans="1:7" x14ac:dyDescent="0.25">
      <c r="A42" s="22">
        <v>31</v>
      </c>
      <c r="B42" s="19" t="s">
        <v>13</v>
      </c>
      <c r="C42" s="3">
        <v>110779.46</v>
      </c>
      <c r="D42" s="3">
        <v>0</v>
      </c>
      <c r="E42" s="3">
        <v>0</v>
      </c>
      <c r="F42" s="3">
        <v>0</v>
      </c>
      <c r="G42" s="3">
        <v>0</v>
      </c>
    </row>
    <row r="43" spans="1:7" x14ac:dyDescent="0.25">
      <c r="A43" s="23">
        <v>32</v>
      </c>
      <c r="B43" s="2" t="s">
        <v>12</v>
      </c>
      <c r="C43" s="3">
        <v>234645.56</v>
      </c>
      <c r="D43" s="3"/>
      <c r="E43" s="3">
        <v>260500</v>
      </c>
      <c r="F43" s="3">
        <v>260500</v>
      </c>
      <c r="G43" s="3">
        <v>260500</v>
      </c>
    </row>
    <row r="44" spans="1:7" x14ac:dyDescent="0.25">
      <c r="A44" s="16">
        <v>42</v>
      </c>
      <c r="B44" s="15" t="s">
        <v>16</v>
      </c>
      <c r="C44" s="3">
        <v>34525</v>
      </c>
      <c r="D44" s="3"/>
      <c r="E44" s="3">
        <v>29500</v>
      </c>
      <c r="F44" s="3">
        <v>29500</v>
      </c>
      <c r="G44" s="3">
        <v>29500</v>
      </c>
    </row>
    <row r="45" spans="1:7" x14ac:dyDescent="0.25">
      <c r="A45" s="14">
        <v>510</v>
      </c>
      <c r="B45" s="15" t="s">
        <v>47</v>
      </c>
      <c r="C45" s="13">
        <f t="shared" ref="C45:G45" si="4">C46</f>
        <v>7283</v>
      </c>
      <c r="D45" s="13">
        <f t="shared" si="4"/>
        <v>0</v>
      </c>
      <c r="E45" s="13">
        <f t="shared" si="4"/>
        <v>3532</v>
      </c>
      <c r="F45" s="13">
        <f t="shared" si="4"/>
        <v>0</v>
      </c>
      <c r="G45" s="13">
        <f t="shared" si="4"/>
        <v>0</v>
      </c>
    </row>
    <row r="46" spans="1:7" x14ac:dyDescent="0.25">
      <c r="A46" s="16">
        <v>32</v>
      </c>
      <c r="B46" s="15" t="s">
        <v>12</v>
      </c>
      <c r="C46" s="13">
        <v>7283</v>
      </c>
      <c r="D46" s="13"/>
      <c r="E46" s="3">
        <v>3532</v>
      </c>
      <c r="F46" s="3"/>
      <c r="G46" s="3"/>
    </row>
    <row r="47" spans="1:7" x14ac:dyDescent="0.25">
      <c r="A47" s="14" t="s">
        <v>19</v>
      </c>
      <c r="B47" s="15" t="s">
        <v>4</v>
      </c>
      <c r="C47" s="13"/>
      <c r="D47" s="13">
        <f t="shared" ref="D47:F47" si="5">D48+D49+D50</f>
        <v>515384</v>
      </c>
      <c r="E47" s="3">
        <f t="shared" si="5"/>
        <v>0</v>
      </c>
      <c r="F47" s="3">
        <f t="shared" si="5"/>
        <v>0</v>
      </c>
      <c r="G47" s="3">
        <f t="shared" ref="G47" si="6">G48+G49+G50</f>
        <v>0</v>
      </c>
    </row>
    <row r="48" spans="1:7" x14ac:dyDescent="0.25">
      <c r="A48" s="16">
        <v>31</v>
      </c>
      <c r="B48" s="15" t="s">
        <v>13</v>
      </c>
      <c r="C48" s="13"/>
      <c r="D48" s="13">
        <v>112750</v>
      </c>
      <c r="E48" s="3"/>
      <c r="F48" s="3"/>
      <c r="G48" s="3"/>
    </row>
    <row r="49" spans="1:7" x14ac:dyDescent="0.25">
      <c r="A49" s="16" t="s">
        <v>8</v>
      </c>
      <c r="B49" s="15" t="s">
        <v>12</v>
      </c>
      <c r="C49" s="13"/>
      <c r="D49" s="13">
        <v>377534</v>
      </c>
      <c r="E49" s="3"/>
      <c r="F49" s="3"/>
      <c r="G49" s="3"/>
    </row>
    <row r="50" spans="1:7" x14ac:dyDescent="0.25">
      <c r="A50" s="16">
        <v>42</v>
      </c>
      <c r="B50" s="15" t="s">
        <v>16</v>
      </c>
      <c r="C50" s="13"/>
      <c r="D50" s="13">
        <v>25100</v>
      </c>
      <c r="E50" s="3"/>
      <c r="F50" s="3"/>
      <c r="G50" s="3"/>
    </row>
    <row r="51" spans="1:7" x14ac:dyDescent="0.25">
      <c r="A51" s="14">
        <v>53</v>
      </c>
      <c r="B51" s="15" t="s">
        <v>44</v>
      </c>
      <c r="C51" s="13">
        <f>C52</f>
        <v>3202.99</v>
      </c>
      <c r="D51" s="13">
        <f t="shared" ref="D51:G51" si="7">D52</f>
        <v>0</v>
      </c>
      <c r="E51" s="13">
        <f t="shared" si="7"/>
        <v>0</v>
      </c>
      <c r="F51" s="13">
        <f t="shared" si="7"/>
        <v>0</v>
      </c>
      <c r="G51" s="13">
        <f t="shared" si="7"/>
        <v>0</v>
      </c>
    </row>
    <row r="52" spans="1:7" x14ac:dyDescent="0.25">
      <c r="A52" s="16">
        <v>32</v>
      </c>
      <c r="B52" s="15" t="s">
        <v>12</v>
      </c>
      <c r="C52" s="13">
        <v>3202.99</v>
      </c>
      <c r="D52" s="13"/>
      <c r="E52" s="3"/>
      <c r="F52" s="3"/>
      <c r="G52" s="3"/>
    </row>
    <row r="53" spans="1:7" x14ac:dyDescent="0.25">
      <c r="A53" s="14">
        <v>61</v>
      </c>
      <c r="B53" s="15" t="s">
        <v>36</v>
      </c>
      <c r="C53" s="13">
        <f>C54</f>
        <v>500</v>
      </c>
      <c r="D53" s="13">
        <f>D54</f>
        <v>9910</v>
      </c>
      <c r="E53" s="3">
        <f>E54</f>
        <v>0</v>
      </c>
      <c r="F53" s="3">
        <f>F54</f>
        <v>0</v>
      </c>
      <c r="G53" s="3">
        <f>G54</f>
        <v>0</v>
      </c>
    </row>
    <row r="54" spans="1:7" x14ac:dyDescent="0.25">
      <c r="A54" s="16">
        <v>32</v>
      </c>
      <c r="B54" s="15" t="s">
        <v>12</v>
      </c>
      <c r="C54" s="13">
        <v>500</v>
      </c>
      <c r="D54" s="13">
        <v>9910</v>
      </c>
      <c r="E54" s="3"/>
      <c r="F54" s="3"/>
      <c r="G54" s="3"/>
    </row>
    <row r="55" spans="1:7" x14ac:dyDescent="0.25">
      <c r="A55" s="7" t="s">
        <v>31</v>
      </c>
      <c r="B55" s="8" t="s">
        <v>1</v>
      </c>
      <c r="C55" s="8"/>
      <c r="D55" s="9"/>
      <c r="E55" s="9"/>
      <c r="F55" s="9"/>
      <c r="G55" s="9"/>
    </row>
    <row r="56" spans="1:7" x14ac:dyDescent="0.25">
      <c r="A56" s="1">
        <v>11</v>
      </c>
      <c r="B56" s="2" t="s">
        <v>0</v>
      </c>
      <c r="C56" s="3">
        <f>C57+C58+C59</f>
        <v>51408.12</v>
      </c>
      <c r="D56" s="3">
        <f>D57+D58+D59</f>
        <v>4000</v>
      </c>
      <c r="E56" s="3">
        <f>E57</f>
        <v>10000</v>
      </c>
      <c r="F56" s="3">
        <f>F57</f>
        <v>10000</v>
      </c>
      <c r="G56" s="3">
        <f>G57</f>
        <v>10000</v>
      </c>
    </row>
    <row r="57" spans="1:7" x14ac:dyDescent="0.25">
      <c r="A57" s="4" t="s">
        <v>5</v>
      </c>
      <c r="B57" s="2" t="s">
        <v>13</v>
      </c>
      <c r="C57" s="3">
        <v>51408.12</v>
      </c>
      <c r="D57" s="3">
        <v>4000</v>
      </c>
      <c r="E57" s="3">
        <v>10000</v>
      </c>
      <c r="F57" s="3">
        <v>10000</v>
      </c>
      <c r="G57" s="3">
        <v>10000</v>
      </c>
    </row>
    <row r="58" spans="1:7" x14ac:dyDescent="0.25">
      <c r="A58" s="4" t="s">
        <v>8</v>
      </c>
      <c r="B58" s="2" t="s">
        <v>12</v>
      </c>
      <c r="C58" s="3"/>
      <c r="D58" s="3"/>
      <c r="E58" s="3"/>
      <c r="F58" s="3"/>
      <c r="G58" s="3"/>
    </row>
    <row r="59" spans="1:7" x14ac:dyDescent="0.25">
      <c r="A59" s="4">
        <v>34</v>
      </c>
      <c r="B59" s="2" t="s">
        <v>14</v>
      </c>
      <c r="C59" s="3"/>
      <c r="D59" s="3"/>
      <c r="E59" s="3"/>
      <c r="F59" s="3"/>
      <c r="G59" s="3"/>
    </row>
    <row r="60" spans="1:7" x14ac:dyDescent="0.25">
      <c r="A60" s="10" t="s">
        <v>33</v>
      </c>
      <c r="B60" s="8" t="s">
        <v>34</v>
      </c>
      <c r="C60" s="8"/>
      <c r="D60" s="9"/>
      <c r="E60" s="9"/>
      <c r="F60" s="9"/>
      <c r="G60" s="9"/>
    </row>
    <row r="61" spans="1:7" x14ac:dyDescent="0.25">
      <c r="A61" s="1">
        <v>581</v>
      </c>
      <c r="B61" s="2" t="s">
        <v>7</v>
      </c>
      <c r="C61" s="3">
        <f>SUM(C62:C65)</f>
        <v>94078.82</v>
      </c>
      <c r="D61" s="3">
        <f t="shared" ref="D61:G61" si="8">SUM(D62:D65)</f>
        <v>1615423</v>
      </c>
      <c r="E61" s="3">
        <f t="shared" si="8"/>
        <v>561345</v>
      </c>
      <c r="F61" s="3">
        <f t="shared" si="8"/>
        <v>0</v>
      </c>
      <c r="G61" s="3">
        <f t="shared" si="8"/>
        <v>0</v>
      </c>
    </row>
    <row r="62" spans="1:7" x14ac:dyDescent="0.25">
      <c r="A62" s="4" t="s">
        <v>5</v>
      </c>
      <c r="B62" s="2" t="s">
        <v>13</v>
      </c>
      <c r="C62" s="3">
        <v>32879</v>
      </c>
      <c r="D62" s="3">
        <v>35868</v>
      </c>
      <c r="E62" s="3"/>
      <c r="F62" s="3"/>
      <c r="G62" s="3"/>
    </row>
    <row r="63" spans="1:7" x14ac:dyDescent="0.25">
      <c r="A63" s="4" t="s">
        <v>8</v>
      </c>
      <c r="B63" s="2" t="s">
        <v>12</v>
      </c>
      <c r="C63" s="3">
        <v>61199.82</v>
      </c>
      <c r="D63" s="3">
        <v>1319600</v>
      </c>
      <c r="E63" s="3">
        <v>320380</v>
      </c>
      <c r="F63" s="3"/>
      <c r="G63" s="3"/>
    </row>
    <row r="64" spans="1:7" x14ac:dyDescent="0.25">
      <c r="A64" s="4" t="s">
        <v>9</v>
      </c>
      <c r="B64" s="2" t="s">
        <v>16</v>
      </c>
      <c r="C64" s="3"/>
      <c r="D64" s="3">
        <v>205800</v>
      </c>
      <c r="E64" s="3">
        <v>186810</v>
      </c>
      <c r="F64" s="3"/>
      <c r="G64" s="3"/>
    </row>
    <row r="65" spans="1:7" x14ac:dyDescent="0.25">
      <c r="A65" s="4">
        <v>45</v>
      </c>
      <c r="B65" s="2" t="s">
        <v>37</v>
      </c>
      <c r="C65" s="3"/>
      <c r="D65" s="3">
        <v>54155</v>
      </c>
      <c r="E65" s="3">
        <v>54155</v>
      </c>
      <c r="F65" s="3"/>
      <c r="G65" s="3"/>
    </row>
    <row r="66" spans="1:7" x14ac:dyDescent="0.25">
      <c r="A66" s="10" t="s">
        <v>25</v>
      </c>
      <c r="B66" s="8" t="s">
        <v>26</v>
      </c>
      <c r="C66" s="8"/>
      <c r="D66" s="9"/>
      <c r="E66" s="9"/>
      <c r="F66" s="9"/>
      <c r="G66" s="9"/>
    </row>
    <row r="67" spans="1:7" x14ac:dyDescent="0.25">
      <c r="A67" s="1">
        <v>11</v>
      </c>
      <c r="B67" s="2" t="s">
        <v>0</v>
      </c>
      <c r="C67" s="3">
        <f>C68</f>
        <v>43900</v>
      </c>
      <c r="D67" s="3">
        <f>D68+D69</f>
        <v>45000</v>
      </c>
      <c r="E67" s="3">
        <f>E68+E69</f>
        <v>45000</v>
      </c>
      <c r="F67" s="3">
        <f t="shared" ref="F67:G67" si="9">F68+F69</f>
        <v>45000</v>
      </c>
      <c r="G67" s="3">
        <f t="shared" si="9"/>
        <v>45000</v>
      </c>
    </row>
    <row r="68" spans="1:7" x14ac:dyDescent="0.25">
      <c r="A68" s="4" t="s">
        <v>9</v>
      </c>
      <c r="B68" s="2" t="s">
        <v>16</v>
      </c>
      <c r="C68" s="3">
        <v>43900</v>
      </c>
      <c r="D68" s="3">
        <v>26412</v>
      </c>
      <c r="E68" s="3">
        <v>3000</v>
      </c>
      <c r="F68" s="3">
        <v>3000</v>
      </c>
      <c r="G68" s="3">
        <v>3000</v>
      </c>
    </row>
    <row r="69" spans="1:7" x14ac:dyDescent="0.25">
      <c r="A69" s="4">
        <v>43</v>
      </c>
      <c r="B69" s="2" t="s">
        <v>45</v>
      </c>
      <c r="C69" s="3"/>
      <c r="D69" s="3">
        <v>18588</v>
      </c>
      <c r="E69" s="3">
        <v>42000</v>
      </c>
      <c r="F69" s="3">
        <v>42000</v>
      </c>
      <c r="G69" s="3">
        <v>42000</v>
      </c>
    </row>
  </sheetData>
  <mergeCells count="2">
    <mergeCell ref="A2:F2"/>
    <mergeCell ref="A1:G1"/>
  </mergeCells>
  <pageMargins left="0.31496062992125984" right="0.31496062992125984" top="0.74803149606299213" bottom="0.74803149606299213" header="0.31496062992125984" footer="0.31496062992125984"/>
  <pageSetup paperSize="9" scale="66" orientation="portrait" r:id="rId1"/>
  <ignoredErrors>
    <ignoredError sqref="A62:A64 A57:A58 A49 A15:A17 A20 A24:A25 A47 A32 A39 A28:A30 A35:A36 A68" numberStoredAsText="1"/>
    <ignoredError sqref="C11:G11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Posebni dio FP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mzagorac</dc:creator>
  <cp:lastModifiedBy>Sandra Zubčić</cp:lastModifiedBy>
  <cp:lastPrinted>2025-12-13T13:30:44Z</cp:lastPrinted>
  <dcterms:created xsi:type="dcterms:W3CDTF">2022-10-31T10:11:38Z</dcterms:created>
  <dcterms:modified xsi:type="dcterms:W3CDTF">2025-12-15T11:25:26Z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POSEBNI DIO FINANCIJSKOG PLANA 01.12.2022..xlsx</vt:lpwstr>
  </property>
</Properties>
</file>